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>
    <definedName name="_xlnm.Print_Area" localSheetId="0">'12'!$A$1:$F$114</definedName>
  </definedNames>
  <calcPr fullCalcOnLoad="1"/>
</workbook>
</file>

<file path=xl/sharedStrings.xml><?xml version="1.0" encoding="utf-8"?>
<sst xmlns="http://schemas.openxmlformats.org/spreadsheetml/2006/main" count="331" uniqueCount="180">
  <si>
    <t>Dział</t>
  </si>
  <si>
    <t>Rozdział</t>
  </si>
  <si>
    <t>1</t>
  </si>
  <si>
    <t>851</t>
  </si>
  <si>
    <t>852</t>
  </si>
  <si>
    <t>921</t>
  </si>
  <si>
    <t>Kwota dotacji</t>
  </si>
  <si>
    <t>celowej</t>
  </si>
  <si>
    <t>Jednostki sektora finansów publicznych</t>
  </si>
  <si>
    <t>92116</t>
  </si>
  <si>
    <t>Gmina Wołomin prowadzenie biblioteki powiatowej</t>
  </si>
  <si>
    <t>Jednostki nie należące do sektora finansów publicznych</t>
  </si>
  <si>
    <t>Liceum Ogólnokształcące ŻAK</t>
  </si>
  <si>
    <t>LO EKSPERTUS w Ząbkach</t>
  </si>
  <si>
    <t>Publiczna Zasadnicza Szkoła Zawodowa w Radzyminie</t>
  </si>
  <si>
    <t>Niepubliczne College w Markach</t>
  </si>
  <si>
    <t>Ośrodek Wychowawczy Dzieci Niepełnosprawnych Sióstr Rodziny Maryji w Ostrówku</t>
  </si>
  <si>
    <t>Specjalny Ośrodek Wychowawczy im. Z. Szczęsnego-Felińskiego Marki - Kasztanowa</t>
  </si>
  <si>
    <t>RAZEM</t>
  </si>
  <si>
    <t>podmiotowej</t>
  </si>
  <si>
    <t>Nazwa jednostki / nazwa zadania</t>
  </si>
  <si>
    <t xml:space="preserve">85149 </t>
  </si>
  <si>
    <t>85203</t>
  </si>
  <si>
    <t>85220</t>
  </si>
  <si>
    <t>Pomoc w integracji ze środowiskiem osób mających trudności w przystosowaniu się do życia</t>
  </si>
  <si>
    <t>853</t>
  </si>
  <si>
    <t>85311</t>
  </si>
  <si>
    <t>Działania na rzecz osób niepełnosprawnych</t>
  </si>
  <si>
    <t xml:space="preserve">854 </t>
  </si>
  <si>
    <t>85495</t>
  </si>
  <si>
    <t>Pozaszkolne działania edukacyjne, oświatowe i wychowawcze</t>
  </si>
  <si>
    <t>92105</t>
  </si>
  <si>
    <t>Kultura, sztuka, ochrona dóbr kultury i tradycji, pielęgnowanie polskości oraz rozwój świadomości narodowej, obywatelskiej i kulturowej</t>
  </si>
  <si>
    <t>926</t>
  </si>
  <si>
    <t>92605</t>
  </si>
  <si>
    <t>Ogółem</t>
  </si>
  <si>
    <t>Podstawa prawna</t>
  </si>
  <si>
    <t>750</t>
  </si>
  <si>
    <t>75095</t>
  </si>
  <si>
    <t>801</t>
  </si>
  <si>
    <t>80130</t>
  </si>
  <si>
    <t>Ustawa z dnia 7 września 1991 r. o systemie oświaty</t>
  </si>
  <si>
    <t>85111</t>
  </si>
  <si>
    <t>Dotacja dla Szpitala Powiatowego SZPZOZ na modernizację oddziałów szpitalnych</t>
  </si>
  <si>
    <t>Dotacja dla Szpitala Powiatowego SZPZOZ na prowadzenie programów zdrowotnych</t>
  </si>
  <si>
    <t>Ustawa z dnia 12 marca 2004 r. o pomocy społecznej</t>
  </si>
  <si>
    <t>Wspieranie akcji promujących zdrowie</t>
  </si>
  <si>
    <t>Prowadzenie ośrodka wsparcia Caritas Radzymin</t>
  </si>
  <si>
    <t>Uzupełniające LO dla Dorosłych PASCAL w Kobyłce</t>
  </si>
  <si>
    <t xml:space="preserve">Zawodowa Policealna Szkoła Zawodowa Kosmetyczno-Fryzjerska PASCAL w Kobyłce  </t>
  </si>
  <si>
    <t xml:space="preserve">Zawodowa Policealna Szkoła Zawodowa PASCAL w Kobyłce  </t>
  </si>
  <si>
    <t>Dofinansowanie działalności Warsztatów Terapii Zajęciowej</t>
  </si>
  <si>
    <t>Ustawa z dnia 20 kwietnia 2004 r. o rehabiltacji społecznej i zawodowej</t>
  </si>
  <si>
    <t>85149</t>
  </si>
  <si>
    <t>85295</t>
  </si>
  <si>
    <t>Uzupełniające LO dla Dorosłych Edukator w Zielonce</t>
  </si>
  <si>
    <t>Niepubliczne Zaoczne Uzupełniające L.O.D. Bobińska</t>
  </si>
  <si>
    <t>Dotacja dla jednostek samorządu terytorialnego na opłacenie kursów zawodowych</t>
  </si>
  <si>
    <t>LO Uzupełniające dla Dorosłych przy ZDZ w Radzyminie</t>
  </si>
  <si>
    <t>Uzupełniające Liceum Ogólnokształcące ŻAK</t>
  </si>
  <si>
    <t>Niepubliczne Policealna Szkoła Zawodowa dla Dorosłych w Zielonce</t>
  </si>
  <si>
    <t>Dotacja dla Szpitala Powiatowego SZPZOZ na opłacenie kursów                i szkoleń średniego personelu medycznego</t>
  </si>
  <si>
    <t>Dotacja dla Gminy Zielonka                na prowadzenie świetlicy środowiskowej</t>
  </si>
  <si>
    <t>Niepubliczne Liceum Ogólnokształcące dla Dorosłych           Nr 29 w Wołominie</t>
  </si>
  <si>
    <t>Niepubliczne Policealne Studium Zawodowe dla Dorosłych                      w Wołominie</t>
  </si>
  <si>
    <t>Ośrodek Rehabilitacyjno-Edukacyjno-Wychowawczy                                                         w Wołominie</t>
  </si>
  <si>
    <t>600</t>
  </si>
  <si>
    <t>60014</t>
  </si>
  <si>
    <t>60004</t>
  </si>
  <si>
    <t>Dotacja dla miasta stołecznego Warszawy w związku z przekazaniem zadań w zakresie lokalnego transportu zbiorowego</t>
  </si>
  <si>
    <t>010</t>
  </si>
  <si>
    <t>Dotacja na konserwację melioracji szczegółowych dla spółek wodnych</t>
  </si>
  <si>
    <t>Uchwała Rady Powiatu Wołomińskiego                       Nr XV-137/2012 z dnia 28.02.2012 r.</t>
  </si>
  <si>
    <t>Dotacja dla Gminy Dąbrówka na wykonanie chodnika wraz z odwodnieniem w miejscowości Guzowatka (droga powiatowa)</t>
  </si>
  <si>
    <t>Dotacje udzielane w 2013 r. z budżetu podmiotom należącym i nie należącym do sektora finansów publicznych</t>
  </si>
  <si>
    <t>Dotacja dla Gminy Ząbki na realizację zadania z zakresu powiatowych dróg publicznych na terenie gminy Ząbki</t>
  </si>
  <si>
    <t>630</t>
  </si>
  <si>
    <t>63003</t>
  </si>
  <si>
    <t>80147</t>
  </si>
  <si>
    <t>85395</t>
  </si>
  <si>
    <t>92113</t>
  </si>
  <si>
    <t>Niepubliczne Policealne Studium Zawodowe dla Dorosłych                      w Radzyminie ZDZ</t>
  </si>
  <si>
    <t>Bursa-Honoratki w Markach</t>
  </si>
  <si>
    <t>Młodzieżowy Ośrodek Socjoterapii PAC w Zielonce</t>
  </si>
  <si>
    <t>Pomoc finansowa dla Województwa Mazowieckiego na opłacenia czynszu biblioteki pedagogicznej</t>
  </si>
  <si>
    <t>01009</t>
  </si>
  <si>
    <t>Wspieranie działań służących rozwojowi turystyki na terenie powiatu</t>
  </si>
  <si>
    <t>Wspieranie aktywnych form spędzania czasu wolnego przez mieszkańców powiatu oraz organizację współzawodnictwa sportowego</t>
  </si>
  <si>
    <t xml:space="preserve"> Promocja i upowszechnianie idei  wolontariatu</t>
  </si>
  <si>
    <t>Uchwała Nr XLVI-346/10                   RPW z dnia 30.09.2010 r. z późn. zm.</t>
  </si>
  <si>
    <t>Uchwała Nr XVIII-175/2012                    RPW z dnia 24.05.2012 r.</t>
  </si>
  <si>
    <t>Ustawa z dnia 25 października 1991 r. o organizowaniu i prowadzeniu działalności kulturalne</t>
  </si>
  <si>
    <t>Dotacja inwestycyjna na wykonanie prac inwestycyjnych w Centrum Dziedzictwa i Twórczości w Wołominie ul. Orwida 20</t>
  </si>
  <si>
    <t>Dotacja dla Szpitala Powiatowego SZPZOZ.                                                       Budowa lądowiska dla Szpitala</t>
  </si>
  <si>
    <t xml:space="preserve">Dotacje celowe dla powiatu na opłacenie kosztów pobytu uczestników z terenu Powiatu Wołomińskiego w Warsztatach Terapii Zajęciowej </t>
  </si>
  <si>
    <t>Dotacja dla gminy Jadów na modernizację nawierzchni dróg powiatowych w Urlach</t>
  </si>
  <si>
    <t xml:space="preserve">Pomoc finansowa w formie dotacji dla Gminy Poświętne na realizację polityki prorodzinnej </t>
  </si>
  <si>
    <t xml:space="preserve">Pomoc finansowa w formie dotacji dla Gminy Wołomin na realizację polityki prorodzinnej </t>
  </si>
  <si>
    <t xml:space="preserve">Pomoc finansowa w formie dotacji dla Gminy Ząbki na realizację polityki prorodzinnej </t>
  </si>
  <si>
    <t xml:space="preserve">Pomoc finansowa w formie dotacji dla Gminy Zielonka na realizację polityki prorodzinnej </t>
  </si>
  <si>
    <t>85201</t>
  </si>
  <si>
    <t>Dotacja dla miasta Płock na sfinansowanie kosztów pobytu dzieci cudzoziemców w domach dziecka</t>
  </si>
  <si>
    <t xml:space="preserve">Ustawa z dnia 9 czerwca 2011 r. o wspieraniu rodziny i pieczy zastępczej                </t>
  </si>
  <si>
    <r>
      <t xml:space="preserve">Dotacja celowa dla Województwa Mazowieckiego na realizację projektu </t>
    </r>
    <r>
      <rPr>
        <i/>
        <sz val="9"/>
        <color indexed="8"/>
        <rFont val="Arial CE"/>
        <family val="0"/>
      </rPr>
      <t>Przyśpieszenie wzrostu konkurencyjności poprzez budowanie społeczeństwa informacyjnego i gospodarki opartej na wiedzy poprzez stworzenie zintegrowanych baz wiedzy o Mazowszu (Projekt BW)</t>
    </r>
  </si>
  <si>
    <r>
      <t xml:space="preserve">Dotacja celowa dla Województwa Mazowieckiego na realizację projektu </t>
    </r>
    <r>
      <rPr>
        <i/>
        <sz val="10"/>
        <color indexed="8"/>
        <rFont val="Arial CE"/>
        <family val="0"/>
      </rPr>
      <t>Rozwój elektronicznej administracji w samorządach województwa mazowieckiego wspomagającej niwelowanie dwudzielności potencjału województwa</t>
    </r>
  </si>
  <si>
    <t>Dotacja celowa dla gminy Wołomin na utrzymanie zieleni przydrożnej na terenie Powiatu Wołomińskiego - przekazanie zadania</t>
  </si>
  <si>
    <t>Dotacja celowa dla gminy Tłuszcz na utrzymanie zieleni przydrożnej na terenie Powiatu Wołomińskiego - przekazanie zadania</t>
  </si>
  <si>
    <t>Dotacja celowa dla gminy Zielonka na utrzymanie zieleni przydrożnej na terenie Powiatu Wołomińskiego - przekazanie zadania</t>
  </si>
  <si>
    <t>Dotacja celowa dla gminy Kobyłka na utrzymanie zieleni przydrożnej na terenie Powiatu Wołomińskiego - przekazanie zadania</t>
  </si>
  <si>
    <t>Dotacja celowa dla gminy Strachówka na utrzymanie zieleni przydrożnej na terenie Powiatu Wołomińskiego - przekazanie zadania</t>
  </si>
  <si>
    <t>Dotacja celowa dla gminy Klembów na utrzymanie zieleni przydrożnej na terenie Powiatu Wołomińskiego -              przekazanie zadania</t>
  </si>
  <si>
    <t>Dotacja celowa dla gminy Poświętne na utrzymanie zieleni przydrożnej na terenie Powiatu Wołomińskiego -              przekazanie zadania</t>
  </si>
  <si>
    <t>Dotacja celowa dla gminy Ząbki na utrzymanie zieleni przydrożnej na terenie Powiatu Wołomińskiego -         przekazanie zadania</t>
  </si>
  <si>
    <t>Dotacja celowa dla gminy Dąbrówka na utrzymanie zieleni przydrożnej na terenie Powiatu Wołomińskiego -                        przekazanie zadania</t>
  </si>
  <si>
    <t>Ustawa                                              z dnia 27 sierpnia 2009 r.              o finansach publicznych</t>
  </si>
  <si>
    <t>Gmina Wołomin prowadzenie biblioteki powiatowej                 (dotacja podmiotowa)</t>
  </si>
  <si>
    <t xml:space="preserve"> Dotacja celowa dla Gminy Zielonka na realizację przekazanego w ramach programu TAK Rodzina zadania Powiatu pn.: „Dofinansowanie zakupu biletu autobusowego lub kolejowego na dojazd do pracy lub szkoły posiadaczom Powiatowej Karty Rodziny"</t>
  </si>
  <si>
    <t>60016</t>
  </si>
  <si>
    <t>Dotacja celowa dla gminy Wołomin przeznaczona na budowę odwodnienia w ul. Miłej i Krótkiej      w Duczkach (pomoc finansowa)</t>
  </si>
  <si>
    <t>Policealna Szkoła  - Centrum Nauki i Biznesu</t>
  </si>
  <si>
    <t>Dotacja celowa dla Gminy Wołomin na realizację przekazanego w ramach programu TAK Rodzina zadania Powiatu pn.: „Dofinansowanie zniżek w opłatach za usługi świadczone przez Ośrodek Sportu i Rekreacji „Huragan” w Wołominie oraz przez Miejski Dom Kultury w Wołominie posiadaczom Powiatowej Karty Rodziny</t>
  </si>
  <si>
    <t>Dotacja celowa dla Gminy Ząbki na realizację przekazanego w ramach programu TAK Rodzina zadania Powiatu pn.: "Dofinansowanie zniżek w opłatach za usługi świadczone przez Miejski Ośrodek Sportu i Rekreacji w Ząbkach oraz przez Miejski Ośrodek Kultury w Ząbkach” posiadaczom Powiatowej Karty Rodziny</t>
  </si>
  <si>
    <t>Dotacja celowa dla Gminy Zielonka na realizację przekazanego w ramach programu TAK Rodzina zadania Powiatu pn.: „Dofinansowanie zniżek w opłatach za usługi świadczone przez Ośrodek Kultury i Sportu w Zielonce” posiadaczom Powiatowej Karty Rodziny</t>
  </si>
  <si>
    <t>Dotacja celowa dla Gminy Marki na realizację przekazanego w ramach programu TAK Rodzina zadania Powiatu pn.: a)"Dofinansowanie zniżek w opłatach za usługi świadczone przez Marecki Ośrodek Kultury posiadaczom Powiatowej Karty Rodziny",     b)"Dofinansowanie zakupu biletu autobusowego lub kolejowego na dojazd do pracy lub szkoły posiadaczom Powiatowej Karty Rodziny"</t>
  </si>
  <si>
    <t>Pomoc finansowa w formie dotacji dla Gminy Marki na realizację polityki prorodzinnej z przeznaczeniem na dofinansowanie wprowadzonych przez Gminę ulg dla rodzin wielodzietnych dotyczących:a) znizki w opłatach za świadczenia w publicznych przedszkolach w zakresie przekraczającym podstawę programową</t>
  </si>
  <si>
    <t>Pomoc finansowa w formie dotacji celowej przeznaczeniem na dofinansowanie wprowadzonych przez Gminę ulg dla rodzin wielodzietnych dotyczących: a) zniżki w opłatach za posiłki wydawane w formie obiadów dla dzieci w publicznych szkołach i gimnazjach prowadzonych przez Gminę Dąbrówka</t>
  </si>
  <si>
    <t>Uchwała Nr XXXII-350/2013Rady Powiatu Wołomińskiego   z dnia 27.08.2013 r.</t>
  </si>
  <si>
    <t>Uchwała Nr XXIX-305/2013  Rady Powiatu Wołomińskiego z dnia 27.05.2013 r. oraz Uchwała Nr XXX-323/2013  Rady Powiatu Wołomińskiego  z dnia 26.06.2013 r.</t>
  </si>
  <si>
    <t>Uchwała Nr XXIX-301/2013  Rady Powiatu Wołomińskiego z dnia 27.05.2013 r.</t>
  </si>
  <si>
    <t>Uchwała  Nr XXX-330/2013  Rady Powiatu Wołomińskiegoz dnia 26.06.2013 r.</t>
  </si>
  <si>
    <t>Uchwała Nr XXX-325/2013   Rady Powiatu Wołomińskiego z dnia 26.06.2013 r.</t>
  </si>
  <si>
    <t>Uchwała  Nr XXX-329/2013   Rady Powiatu Wołomińskiego z dnia 26.06.2013 r.</t>
  </si>
  <si>
    <t>Uchwała  Nr XXX-331/2013 Rady Powiatu Wołomińskiego z dnia 26.06.2013 r.</t>
  </si>
  <si>
    <t>Uchwała  Nr XXX-328/2013  Rady Powiatu Wołomińskiego  z dnia 26.06.2013 r.</t>
  </si>
  <si>
    <t>Uchwała Nr XXX-324/2013 Rady Powiatu Wołomińskiego  z dnia 26.06.2013 r.</t>
  </si>
  <si>
    <t>Ustawa   z dnia 27czerwca 1997 r. o bibliotekach</t>
  </si>
  <si>
    <t>Ustawa z dnia 18 lipca 2001 r. Prawo wodne - Uchwała Nr XX-215/2012  RPW z dnia 30.08.2012 r.</t>
  </si>
  <si>
    <t>Program współpracy Powiatu Wołomińskiego  z organizacjami pozarządowymi</t>
  </si>
  <si>
    <t>Program współpracy Powiatu Wołomińskiego z organizacjami pozarządowymi</t>
  </si>
  <si>
    <t>Program współpracy Powiatu Wołomińskiegoz organizacjami pozarządowymi</t>
  </si>
  <si>
    <r>
      <t xml:space="preserve">Centrum Dziedzictwa i Twórczości </t>
    </r>
    <r>
      <rPr>
        <sz val="10"/>
        <color indexed="8"/>
        <rFont val="Arial CE"/>
        <family val="0"/>
      </rPr>
      <t xml:space="preserve">  ul. Orwida 20 Wołomin  (dotacja podmiotowa)</t>
    </r>
  </si>
  <si>
    <t>Dotacja celowa   dla Centrum Dziedzictwa   i Twórczości na prowadzenie  Teatru Tańca i Muzyki</t>
  </si>
  <si>
    <t>Prowadzenie ośrodka wsparcia dla osób z zaburzeniami psychicznymi Koło TPD Ząbki</t>
  </si>
  <si>
    <t>Gimnazjum specjalne  przy MOS Zielonka</t>
  </si>
  <si>
    <t>Niepubliczne LO dla Dorosłych w Radzyminie</t>
  </si>
  <si>
    <t>Niepubliczne LO dla Dorosłych  w Markach</t>
  </si>
  <si>
    <t>Niepubliczne LO dla Dorosłych w Zielonce</t>
  </si>
  <si>
    <t>Niepubliczne Zaoczne  L.O.D. Bobińska</t>
  </si>
  <si>
    <t>LO dla Dorosłych PASCAL w Kobyłce</t>
  </si>
  <si>
    <t>Niepubliczne Uzupełniające Liceum Ogólnokształcące dla Dorosłych w Wołominie</t>
  </si>
  <si>
    <t>Niepubliczne Uzupełniające LO w Zielonce</t>
  </si>
  <si>
    <t>Uzupełniające LO EKSPERTUS w Ząbkach</t>
  </si>
  <si>
    <t>LO dla Dorosłych Edukator  w Zielonce</t>
  </si>
  <si>
    <t>Niepubliczne Liceum Profilowane   dla Dorosłych w Zielonce</t>
  </si>
  <si>
    <t>Niepubliczne Technikum dla Dorosłych w Zielonce</t>
  </si>
  <si>
    <t>Policealna Szkoła Zawodowa dla Dorosłych Edukator w Zielonce</t>
  </si>
  <si>
    <t>Niepubliczna Poradnia Psychologiczno-Pedagogiczna  i Rehabilitacyjna ASQ Wołomin</t>
  </si>
  <si>
    <t>Dotacja celowa dla Gminy Klembów na realizację przekazanego w ramach programu TAK Rodzina zadania Powiatu pn.: ”Dofinansowanie zniżek w opłatach za bilety na dojazdy” posiadaczom Powiatowej Karty Rodziny</t>
  </si>
  <si>
    <t>Uchwała  Nr XXVIII-297/2013  z dnia 25.04.2013 r.</t>
  </si>
  <si>
    <t>Uchwała  Nr XXX-327/2013 Rady Powiatu Wołomińskiego z dnia 26.06.2013 r.</t>
  </si>
  <si>
    <t>Uchwała  Nr XXX-332/2013 Rady Powiatu Wołomińskiego z dnia 26.06.2013 r.</t>
  </si>
  <si>
    <t>Uchwała Nr XXX-326/2013  Rady Powiatu Wołomińskiego  z dnia 26.06.2013 r.</t>
  </si>
  <si>
    <t>Uchwała  Nr XXXI-344/2013  Rady Powiatu Wołomińskiego  z dnia 11.07.2013 r.</t>
  </si>
  <si>
    <t>Uchwała Nr XXXI-238/09 Rady Powiatu Wołomińskiego  z dnia 27.05.2009 r.</t>
  </si>
  <si>
    <t>Uchwała Nr XXXI-239/09 Rady Powiatu Wołomińskiego z dnia 27.05.2009 r.</t>
  </si>
  <si>
    <t>Ustawa   z dnia 15 kwietnia 2011 r. o działalności leczniczej</t>
  </si>
  <si>
    <t>Ustawa  z dnia 15 kwietnia 2011 r. o działalności leczniczej</t>
  </si>
  <si>
    <t>Ustawa z dnia 15 kwietnia 2011 r.  o działalności leczniczej</t>
  </si>
  <si>
    <t>Uchwała Nr XXIX-302/2013  Rady Powiatu Wołomińskiego z dnia 27.05.2013 r. i                            Uchwała Nr XXXI-345/2013              Rady Powiatu Wołomińskiego  z dnia 11.07.2013 r.</t>
  </si>
  <si>
    <t>Uchwała Nr XXIX-303/2013 Rady Powiatu Wołomińskiego z dnia 27.05.2013 r. oraz                  Uchwała Nr XXX-321/2013             Rady Powiatu Wołomińskiego z dnia 26.06.2013 r.</t>
  </si>
  <si>
    <t>Uchwała Nr XXIX-304/2013 Rady Powiatu Wołomińskiego z dnia 27.05.2013 r. oraz                Uchwała Nr XXX-322/2013   Rady Powiatu Wołomińskiego   z dnia 26.06.2013 r.</t>
  </si>
  <si>
    <t xml:space="preserve">Uchwała Nr XXXII-349/2013 Rady Powiatu Wołomińskiego z dnia 27.08.2013 r. </t>
  </si>
  <si>
    <t>Uchwała   Nr XXX-318/2013   Rady Powiatu Wołomińskiego z dnia 26.06.2013 r.</t>
  </si>
  <si>
    <t>Uchwała  Nr XXX-319/2013 Rady Powiatu Wołomińskiego  z dnia 26.06.2013 r.</t>
  </si>
  <si>
    <t>Uchwała Nr XXX-320/2013 Rady Powiatu Wołomińskiegoz dnia 26.06.2013 r.</t>
  </si>
  <si>
    <t xml:space="preserve">Uchwała Nr XXXII-351/2013 Rady Powiatu Wołomińskiego  z dnia 27.08.2013 r. </t>
  </si>
  <si>
    <t xml:space="preserve">Uchwała Nr XXXII-352/2013 Rady Powiatu Wołomińskiego  z dnia 27.08.2013 r. </t>
  </si>
  <si>
    <t>Ustawa z dnia 25 października 1991 r.  o organizowaniu  i prowadzeniu działalności kulturalnej</t>
  </si>
  <si>
    <t>Ustawa z dnia 25 października 1991 r.  o organizowaniu  i prowadzeniu działalności kulturalne</t>
  </si>
  <si>
    <t>Porozumienie z Gminą Wołomin z dnia 25.05.2011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</si>
</sst>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00\-000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2"/>
      <name val="Arial CE"/>
      <family val="2"/>
    </font>
    <font>
      <b/>
      <i/>
      <sz val="12"/>
      <name val="Arial CE"/>
      <family val="0"/>
    </font>
    <font>
      <b/>
      <i/>
      <sz val="10"/>
      <color indexed="8"/>
      <name val="Arial CE"/>
      <family val="0"/>
    </font>
    <font>
      <sz val="10"/>
      <color indexed="63"/>
      <name val="Arial"/>
      <family val="2"/>
    </font>
    <font>
      <b/>
      <sz val="10"/>
      <color indexed="8"/>
      <name val="Arial CE"/>
      <family val="0"/>
    </font>
    <font>
      <sz val="9"/>
      <color indexed="8"/>
      <name val="Arial CE"/>
      <family val="0"/>
    </font>
    <font>
      <i/>
      <sz val="9"/>
      <color indexed="8"/>
      <name val="Arial CE"/>
      <family val="0"/>
    </font>
    <font>
      <i/>
      <sz val="10"/>
      <color indexed="8"/>
      <name val="Arial CE"/>
      <family val="0"/>
    </font>
    <font>
      <sz val="7"/>
      <name val="Arial CE"/>
      <family val="0"/>
    </font>
    <font>
      <b/>
      <sz val="9"/>
      <color indexed="8"/>
      <name val="Arial CE"/>
      <family val="0"/>
    </font>
    <font>
      <sz val="8"/>
      <color indexed="8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20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41" fontId="24" fillId="0" borderId="0" xfId="0" applyNumberFormat="1" applyFont="1" applyAlignment="1">
      <alignment horizontal="center"/>
    </xf>
    <xf numFmtId="41" fontId="27" fillId="0" borderId="10" xfId="0" applyNumberFormat="1" applyFont="1" applyBorder="1" applyAlignment="1">
      <alignment horizontal="center" vertical="center"/>
    </xf>
    <xf numFmtId="41" fontId="28" fillId="0" borderId="10" xfId="0" applyNumberFormat="1" applyFont="1" applyBorder="1" applyAlignment="1">
      <alignment horizontal="center" vertical="center"/>
    </xf>
    <xf numFmtId="169" fontId="28" fillId="0" borderId="10" xfId="0" applyNumberFormat="1" applyFont="1" applyBorder="1" applyAlignment="1">
      <alignment horizontal="center" vertical="center"/>
    </xf>
    <xf numFmtId="41" fontId="26" fillId="0" borderId="10" xfId="0" applyNumberFormat="1" applyFont="1" applyBorder="1" applyAlignment="1">
      <alignment horizontal="center" vertical="center"/>
    </xf>
    <xf numFmtId="169" fontId="26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wrapText="1"/>
    </xf>
    <xf numFmtId="169" fontId="27" fillId="0" borderId="10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4" fillId="0" borderId="10" xfId="0" applyNumberFormat="1" applyFont="1" applyFill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center" vertical="center"/>
    </xf>
    <xf numFmtId="41" fontId="24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1" fontId="39" fillId="0" borderId="10" xfId="0" applyNumberFormat="1" applyFont="1" applyFill="1" applyBorder="1" applyAlignment="1">
      <alignment horizontal="center" vertical="center"/>
    </xf>
    <xf numFmtId="169" fontId="39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171" fontId="20" fillId="0" borderId="13" xfId="0" applyNumberFormat="1" applyFont="1" applyBorder="1" applyAlignment="1">
      <alignment horizontal="left" vertical="center" wrapText="1"/>
    </xf>
    <xf numFmtId="0" fontId="0" fillId="24" borderId="10" xfId="0" applyFill="1" applyBorder="1" applyAlignment="1">
      <alignment horizontal="center" vertical="center" wrapText="1"/>
    </xf>
    <xf numFmtId="49" fontId="39" fillId="25" borderId="10" xfId="0" applyNumberFormat="1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3" fontId="39" fillId="25" borderId="10" xfId="0" applyNumberFormat="1" applyFont="1" applyFill="1" applyBorder="1" applyAlignment="1">
      <alignment horizontal="center" vertical="center"/>
    </xf>
    <xf numFmtId="49" fontId="0" fillId="25" borderId="10" xfId="0" applyNumberFormat="1" applyFont="1" applyFill="1" applyBorder="1" applyAlignment="1">
      <alignment horizontal="center" vertical="center"/>
    </xf>
    <xf numFmtId="0" fontId="20" fillId="25" borderId="10" xfId="0" applyFont="1" applyFill="1" applyBorder="1" applyAlignment="1">
      <alignment horizontal="center" vertical="center" wrapText="1"/>
    </xf>
    <xf numFmtId="3" fontId="0" fillId="25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3" fontId="24" fillId="25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1" fontId="32" fillId="0" borderId="10" xfId="0" applyNumberFormat="1" applyFont="1" applyBorder="1" applyAlignment="1">
      <alignment horizontal="center" vertical="center"/>
    </xf>
    <xf numFmtId="169" fontId="32" fillId="0" borderId="10" xfId="0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/>
    </xf>
    <xf numFmtId="49" fontId="30" fillId="0" borderId="17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workbookViewId="0" topLeftCell="A103">
      <selection activeCell="D113" sqref="D113"/>
    </sheetView>
  </sheetViews>
  <sheetFormatPr defaultColWidth="9.00390625" defaultRowHeight="12.75"/>
  <cols>
    <col min="1" max="1" width="8.75390625" style="0" customWidth="1"/>
    <col min="2" max="2" width="10.75390625" style="0" customWidth="1"/>
    <col min="3" max="3" width="49.00390625" style="0" customWidth="1"/>
    <col min="4" max="4" width="27.00390625" style="0" customWidth="1"/>
    <col min="5" max="5" width="21.625" style="0" customWidth="1"/>
    <col min="6" max="6" width="18.75390625" style="0" customWidth="1"/>
  </cols>
  <sheetData>
    <row r="1" spans="1:6" ht="35.25" customHeight="1">
      <c r="A1" s="70" t="s">
        <v>74</v>
      </c>
      <c r="B1" s="70"/>
      <c r="C1" s="70"/>
      <c r="D1" s="70"/>
      <c r="E1" s="70"/>
      <c r="F1" s="71"/>
    </row>
    <row r="2" spans="1:6" ht="37.5" customHeight="1">
      <c r="A2" s="72" t="s">
        <v>0</v>
      </c>
      <c r="B2" s="72" t="s">
        <v>1</v>
      </c>
      <c r="C2" s="72" t="s">
        <v>20</v>
      </c>
      <c r="D2" s="72" t="s">
        <v>36</v>
      </c>
      <c r="E2" s="82" t="s">
        <v>6</v>
      </c>
      <c r="F2" s="83"/>
    </row>
    <row r="3" spans="1:6" ht="18.75" customHeight="1">
      <c r="A3" s="73"/>
      <c r="B3" s="73"/>
      <c r="C3" s="73"/>
      <c r="D3" s="84"/>
      <c r="E3" s="1" t="s">
        <v>19</v>
      </c>
      <c r="F3" s="1" t="s">
        <v>7</v>
      </c>
    </row>
    <row r="4" spans="1:6" s="4" customFormat="1" ht="14.25" customHeight="1">
      <c r="A4" s="2" t="s">
        <v>2</v>
      </c>
      <c r="B4" s="3">
        <v>2</v>
      </c>
      <c r="C4" s="3">
        <v>3</v>
      </c>
      <c r="D4" s="3">
        <v>4</v>
      </c>
      <c r="E4" s="3">
        <v>5</v>
      </c>
      <c r="F4" s="3">
        <v>6</v>
      </c>
    </row>
    <row r="5" spans="1:6" s="4" customFormat="1" ht="18" customHeight="1">
      <c r="A5" s="74" t="s">
        <v>8</v>
      </c>
      <c r="B5" s="75"/>
      <c r="C5" s="76"/>
      <c r="D5" s="16"/>
      <c r="E5" s="12"/>
      <c r="F5" s="13"/>
    </row>
    <row r="6" spans="1:6" s="4" customFormat="1" ht="54.75" customHeight="1">
      <c r="A6" s="66" t="s">
        <v>66</v>
      </c>
      <c r="B6" s="66" t="s">
        <v>68</v>
      </c>
      <c r="C6" s="32" t="s">
        <v>69</v>
      </c>
      <c r="D6" s="32" t="s">
        <v>72</v>
      </c>
      <c r="E6" s="67"/>
      <c r="F6" s="68">
        <v>2705780</v>
      </c>
    </row>
    <row r="7" spans="1:6" s="4" customFormat="1" ht="58.5" customHeight="1">
      <c r="A7" s="7" t="s">
        <v>66</v>
      </c>
      <c r="B7" s="7" t="s">
        <v>67</v>
      </c>
      <c r="C7" s="8" t="s">
        <v>73</v>
      </c>
      <c r="D7" s="8" t="s">
        <v>89</v>
      </c>
      <c r="E7" s="17"/>
      <c r="F7" s="30">
        <v>10000</v>
      </c>
    </row>
    <row r="8" spans="1:6" s="4" customFormat="1" ht="54" customHeight="1">
      <c r="A8" s="7" t="s">
        <v>66</v>
      </c>
      <c r="B8" s="7" t="s">
        <v>67</v>
      </c>
      <c r="C8" s="8" t="s">
        <v>75</v>
      </c>
      <c r="D8" s="8" t="s">
        <v>90</v>
      </c>
      <c r="E8" s="17"/>
      <c r="F8" s="30">
        <f>596300+1015515</f>
        <v>1611815</v>
      </c>
    </row>
    <row r="9" spans="1:6" s="4" customFormat="1" ht="41.25" customHeight="1">
      <c r="A9" s="7" t="s">
        <v>66</v>
      </c>
      <c r="B9" s="7" t="s">
        <v>67</v>
      </c>
      <c r="C9" s="8" t="s">
        <v>95</v>
      </c>
      <c r="D9" s="8" t="s">
        <v>158</v>
      </c>
      <c r="E9" s="17"/>
      <c r="F9" s="30">
        <v>137445</v>
      </c>
    </row>
    <row r="10" spans="1:6" s="4" customFormat="1" ht="66" customHeight="1">
      <c r="A10" s="7" t="s">
        <v>66</v>
      </c>
      <c r="B10" s="7" t="s">
        <v>67</v>
      </c>
      <c r="C10" s="8" t="s">
        <v>105</v>
      </c>
      <c r="D10" s="8" t="s">
        <v>129</v>
      </c>
      <c r="E10" s="17"/>
      <c r="F10" s="30">
        <v>9902</v>
      </c>
    </row>
    <row r="11" spans="1:6" s="4" customFormat="1" ht="66" customHeight="1">
      <c r="A11" s="7" t="s">
        <v>66</v>
      </c>
      <c r="B11" s="7" t="s">
        <v>67</v>
      </c>
      <c r="C11" s="8" t="s">
        <v>110</v>
      </c>
      <c r="D11" s="8" t="s">
        <v>130</v>
      </c>
      <c r="E11" s="17"/>
      <c r="F11" s="30">
        <v>21142</v>
      </c>
    </row>
    <row r="12" spans="1:6" s="4" customFormat="1" ht="66" customHeight="1">
      <c r="A12" s="7" t="s">
        <v>66</v>
      </c>
      <c r="B12" s="7" t="s">
        <v>67</v>
      </c>
      <c r="C12" s="8" t="s">
        <v>106</v>
      </c>
      <c r="D12" s="8" t="s">
        <v>131</v>
      </c>
      <c r="E12" s="17"/>
      <c r="F12" s="30">
        <v>41308</v>
      </c>
    </row>
    <row r="13" spans="1:6" s="4" customFormat="1" ht="66" customHeight="1">
      <c r="A13" s="7" t="s">
        <v>66</v>
      </c>
      <c r="B13" s="7" t="s">
        <v>67</v>
      </c>
      <c r="C13" s="8" t="s">
        <v>111</v>
      </c>
      <c r="D13" s="8" t="s">
        <v>159</v>
      </c>
      <c r="E13" s="17"/>
      <c r="F13" s="30">
        <v>21876</v>
      </c>
    </row>
    <row r="14" spans="1:6" s="4" customFormat="1" ht="66" customHeight="1">
      <c r="A14" s="7" t="s">
        <v>66</v>
      </c>
      <c r="B14" s="7" t="s">
        <v>67</v>
      </c>
      <c r="C14" s="8" t="s">
        <v>107</v>
      </c>
      <c r="D14" s="8" t="s">
        <v>160</v>
      </c>
      <c r="E14" s="17"/>
      <c r="F14" s="30">
        <v>1841</v>
      </c>
    </row>
    <row r="15" spans="1:6" s="4" customFormat="1" ht="66" customHeight="1">
      <c r="A15" s="7" t="s">
        <v>66</v>
      </c>
      <c r="B15" s="7" t="s">
        <v>67</v>
      </c>
      <c r="C15" s="8" t="s">
        <v>108</v>
      </c>
      <c r="D15" s="8" t="s">
        <v>161</v>
      </c>
      <c r="E15" s="17"/>
      <c r="F15" s="30">
        <v>6335</v>
      </c>
    </row>
    <row r="16" spans="1:6" s="4" customFormat="1" ht="66" customHeight="1">
      <c r="A16" s="7" t="s">
        <v>66</v>
      </c>
      <c r="B16" s="7" t="s">
        <v>67</v>
      </c>
      <c r="C16" s="8" t="s">
        <v>112</v>
      </c>
      <c r="D16" s="8" t="s">
        <v>132</v>
      </c>
      <c r="E16" s="17"/>
      <c r="F16" s="30">
        <v>4768</v>
      </c>
    </row>
    <row r="17" spans="1:6" s="4" customFormat="1" ht="66" customHeight="1">
      <c r="A17" s="7" t="s">
        <v>66</v>
      </c>
      <c r="B17" s="7" t="s">
        <v>67</v>
      </c>
      <c r="C17" s="8" t="s">
        <v>109</v>
      </c>
      <c r="D17" s="8" t="s">
        <v>133</v>
      </c>
      <c r="E17" s="17"/>
      <c r="F17" s="30">
        <v>15673</v>
      </c>
    </row>
    <row r="18" spans="1:6" s="4" customFormat="1" ht="66" customHeight="1">
      <c r="A18" s="7" t="s">
        <v>66</v>
      </c>
      <c r="B18" s="7" t="s">
        <v>67</v>
      </c>
      <c r="C18" s="8" t="s">
        <v>113</v>
      </c>
      <c r="D18" s="8" t="s">
        <v>134</v>
      </c>
      <c r="E18" s="17"/>
      <c r="F18" s="30">
        <v>27368</v>
      </c>
    </row>
    <row r="19" spans="1:6" s="4" customFormat="1" ht="66" customHeight="1">
      <c r="A19" s="7" t="s">
        <v>66</v>
      </c>
      <c r="B19" s="7" t="s">
        <v>117</v>
      </c>
      <c r="C19" s="8" t="s">
        <v>118</v>
      </c>
      <c r="D19" s="8" t="s">
        <v>162</v>
      </c>
      <c r="E19" s="17"/>
      <c r="F19" s="30">
        <v>300000</v>
      </c>
    </row>
    <row r="20" spans="1:6" s="4" customFormat="1" ht="96" customHeight="1">
      <c r="A20" s="7" t="s">
        <v>37</v>
      </c>
      <c r="B20" s="37">
        <v>75095</v>
      </c>
      <c r="C20" s="38" t="s">
        <v>103</v>
      </c>
      <c r="D20" s="8" t="s">
        <v>164</v>
      </c>
      <c r="E20" s="17"/>
      <c r="F20" s="30">
        <f>412310-68332</f>
        <v>343978</v>
      </c>
    </row>
    <row r="21" spans="1:6" ht="91.5" customHeight="1">
      <c r="A21" s="7" t="s">
        <v>37</v>
      </c>
      <c r="B21" s="7" t="s">
        <v>38</v>
      </c>
      <c r="C21" s="8" t="s">
        <v>104</v>
      </c>
      <c r="D21" s="8" t="s">
        <v>163</v>
      </c>
      <c r="E21" s="17"/>
      <c r="F21" s="30">
        <f>11640-7502</f>
        <v>4138</v>
      </c>
    </row>
    <row r="22" spans="1:6" ht="27.75" customHeight="1">
      <c r="A22" s="72" t="s">
        <v>0</v>
      </c>
      <c r="B22" s="72" t="s">
        <v>1</v>
      </c>
      <c r="C22" s="72" t="s">
        <v>20</v>
      </c>
      <c r="D22" s="72" t="s">
        <v>36</v>
      </c>
      <c r="E22" s="82" t="s">
        <v>6</v>
      </c>
      <c r="F22" s="83"/>
    </row>
    <row r="23" spans="1:6" ht="26.25" customHeight="1">
      <c r="A23" s="73"/>
      <c r="B23" s="73"/>
      <c r="C23" s="73"/>
      <c r="D23" s="84"/>
      <c r="E23" s="1" t="s">
        <v>19</v>
      </c>
      <c r="F23" s="1" t="s">
        <v>7</v>
      </c>
    </row>
    <row r="24" spans="1:6" ht="20.25" customHeight="1">
      <c r="A24" s="2" t="s">
        <v>2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</row>
    <row r="25" spans="1:6" ht="48" customHeight="1">
      <c r="A25" s="7" t="s">
        <v>39</v>
      </c>
      <c r="B25" s="7" t="s">
        <v>40</v>
      </c>
      <c r="C25" s="8" t="s">
        <v>57</v>
      </c>
      <c r="D25" s="8" t="s">
        <v>41</v>
      </c>
      <c r="E25" s="17"/>
      <c r="F25" s="30">
        <f>132000+4260</f>
        <v>136260</v>
      </c>
    </row>
    <row r="26" spans="1:6" ht="46.5" customHeight="1">
      <c r="A26" s="7" t="s">
        <v>39</v>
      </c>
      <c r="B26" s="7" t="s">
        <v>78</v>
      </c>
      <c r="C26" s="8" t="s">
        <v>84</v>
      </c>
      <c r="D26" s="8" t="s">
        <v>114</v>
      </c>
      <c r="E26" s="17"/>
      <c r="F26" s="30">
        <f>7408+3704</f>
        <v>11112</v>
      </c>
    </row>
    <row r="27" spans="1:7" ht="57.75" customHeight="1">
      <c r="A27" s="7" t="s">
        <v>3</v>
      </c>
      <c r="B27" s="7" t="s">
        <v>42</v>
      </c>
      <c r="C27" s="8" t="s">
        <v>61</v>
      </c>
      <c r="D27" s="8" t="s">
        <v>165</v>
      </c>
      <c r="E27" s="17"/>
      <c r="F27" s="30">
        <v>60000</v>
      </c>
      <c r="G27" s="21"/>
    </row>
    <row r="28" spans="1:6" ht="45.75" customHeight="1">
      <c r="A28" s="7" t="s">
        <v>3</v>
      </c>
      <c r="B28" s="7" t="s">
        <v>42</v>
      </c>
      <c r="C28" s="8" t="s">
        <v>43</v>
      </c>
      <c r="D28" s="8" t="s">
        <v>166</v>
      </c>
      <c r="E28" s="17"/>
      <c r="F28" s="30">
        <v>2000000</v>
      </c>
    </row>
    <row r="29" spans="1:6" ht="58.5" customHeight="1">
      <c r="A29" s="7" t="s">
        <v>3</v>
      </c>
      <c r="B29" s="7" t="s">
        <v>42</v>
      </c>
      <c r="C29" s="8" t="s">
        <v>93</v>
      </c>
      <c r="D29" s="8" t="s">
        <v>166</v>
      </c>
      <c r="E29" s="17"/>
      <c r="F29" s="30">
        <v>50000</v>
      </c>
    </row>
    <row r="30" spans="1:6" s="4" customFormat="1" ht="54" customHeight="1">
      <c r="A30" s="7" t="s">
        <v>4</v>
      </c>
      <c r="B30" s="7" t="s">
        <v>100</v>
      </c>
      <c r="C30" s="8" t="s">
        <v>101</v>
      </c>
      <c r="D30" s="8" t="s">
        <v>102</v>
      </c>
      <c r="E30" s="39"/>
      <c r="F30" s="30">
        <f>23698+46156</f>
        <v>69854</v>
      </c>
    </row>
    <row r="31" spans="1:6" ht="42.75" customHeight="1">
      <c r="A31" s="7" t="s">
        <v>3</v>
      </c>
      <c r="B31" s="7" t="s">
        <v>53</v>
      </c>
      <c r="C31" s="8" t="s">
        <v>44</v>
      </c>
      <c r="D31" s="8" t="s">
        <v>167</v>
      </c>
      <c r="E31" s="31"/>
      <c r="F31" s="30">
        <v>90000</v>
      </c>
    </row>
    <row r="32" spans="1:6" ht="42.75" customHeight="1">
      <c r="A32" s="7" t="s">
        <v>4</v>
      </c>
      <c r="B32" s="7" t="s">
        <v>54</v>
      </c>
      <c r="C32" s="8" t="s">
        <v>62</v>
      </c>
      <c r="D32" s="8" t="s">
        <v>45</v>
      </c>
      <c r="E32" s="26"/>
      <c r="F32" s="26">
        <v>11000</v>
      </c>
    </row>
    <row r="33" spans="1:6" ht="108" customHeight="1">
      <c r="A33" s="33" t="s">
        <v>4</v>
      </c>
      <c r="B33" s="52" t="s">
        <v>54</v>
      </c>
      <c r="C33" s="53" t="s">
        <v>96</v>
      </c>
      <c r="D33" s="54" t="s">
        <v>168</v>
      </c>
      <c r="E33" s="55"/>
      <c r="F33" s="55">
        <v>8800</v>
      </c>
    </row>
    <row r="34" spans="1:6" ht="69.75" customHeight="1">
      <c r="A34" s="44" t="s">
        <v>4</v>
      </c>
      <c r="B34" s="44" t="s">
        <v>54</v>
      </c>
      <c r="C34" s="25" t="s">
        <v>97</v>
      </c>
      <c r="D34" s="45" t="s">
        <v>169</v>
      </c>
      <c r="E34" s="46"/>
      <c r="F34" s="46">
        <v>15202</v>
      </c>
    </row>
    <row r="35" spans="1:6" ht="81.75" customHeight="1">
      <c r="A35" s="44" t="s">
        <v>4</v>
      </c>
      <c r="B35" s="44" t="s">
        <v>54</v>
      </c>
      <c r="C35" s="25" t="s">
        <v>98</v>
      </c>
      <c r="D35" s="45" t="s">
        <v>170</v>
      </c>
      <c r="E35" s="46"/>
      <c r="F35" s="46">
        <v>136281</v>
      </c>
    </row>
    <row r="36" spans="1:6" ht="67.5" customHeight="1">
      <c r="A36" s="44" t="s">
        <v>4</v>
      </c>
      <c r="B36" s="44" t="s">
        <v>54</v>
      </c>
      <c r="C36" s="25" t="s">
        <v>99</v>
      </c>
      <c r="D36" s="49" t="s">
        <v>127</v>
      </c>
      <c r="E36" s="46"/>
      <c r="F36" s="46">
        <v>23520</v>
      </c>
    </row>
    <row r="37" spans="1:6" ht="73.5" customHeight="1">
      <c r="A37" s="44" t="s">
        <v>4</v>
      </c>
      <c r="B37" s="44" t="s">
        <v>54</v>
      </c>
      <c r="C37" s="45" t="s">
        <v>124</v>
      </c>
      <c r="D37" s="45" t="s">
        <v>126</v>
      </c>
      <c r="E37" s="46"/>
      <c r="F37" s="46">
        <v>20000</v>
      </c>
    </row>
    <row r="38" spans="1:6" ht="69" customHeight="1">
      <c r="A38" s="44" t="s">
        <v>4</v>
      </c>
      <c r="B38" s="56" t="s">
        <v>54</v>
      </c>
      <c r="C38" s="57" t="s">
        <v>125</v>
      </c>
      <c r="D38" s="57" t="s">
        <v>171</v>
      </c>
      <c r="E38" s="58"/>
      <c r="F38" s="58">
        <v>10000</v>
      </c>
    </row>
    <row r="39" spans="1:6" s="4" customFormat="1" ht="69" customHeight="1">
      <c r="A39" s="44" t="s">
        <v>4</v>
      </c>
      <c r="B39" s="44" t="s">
        <v>54</v>
      </c>
      <c r="C39" s="50" t="s">
        <v>120</v>
      </c>
      <c r="D39" s="27" t="s">
        <v>172</v>
      </c>
      <c r="E39" s="39"/>
      <c r="F39" s="47">
        <v>9010</v>
      </c>
    </row>
    <row r="40" spans="1:6" s="4" customFormat="1" ht="69" customHeight="1">
      <c r="A40" s="44" t="s">
        <v>4</v>
      </c>
      <c r="B40" s="44" t="s">
        <v>54</v>
      </c>
      <c r="C40" s="50" t="s">
        <v>121</v>
      </c>
      <c r="D40" s="27" t="s">
        <v>173</v>
      </c>
      <c r="E40" s="39"/>
      <c r="F40" s="47">
        <v>11840</v>
      </c>
    </row>
    <row r="41" spans="1:6" s="4" customFormat="1" ht="81.75" customHeight="1">
      <c r="A41" s="44" t="s">
        <v>4</v>
      </c>
      <c r="B41" s="44" t="s">
        <v>54</v>
      </c>
      <c r="C41" s="48" t="s">
        <v>122</v>
      </c>
      <c r="D41" s="27" t="s">
        <v>174</v>
      </c>
      <c r="E41" s="39"/>
      <c r="F41" s="47">
        <v>5600</v>
      </c>
    </row>
    <row r="42" spans="1:6" ht="84" customHeight="1">
      <c r="A42" s="33" t="s">
        <v>4</v>
      </c>
      <c r="B42" s="33" t="s">
        <v>54</v>
      </c>
      <c r="C42" s="48" t="s">
        <v>116</v>
      </c>
      <c r="D42" s="40" t="s">
        <v>128</v>
      </c>
      <c r="E42" s="41"/>
      <c r="F42" s="41">
        <v>5400</v>
      </c>
    </row>
    <row r="43" spans="1:6" ht="22.5" customHeight="1">
      <c r="A43" s="72" t="s">
        <v>0</v>
      </c>
      <c r="B43" s="72" t="s">
        <v>1</v>
      </c>
      <c r="C43" s="72" t="s">
        <v>20</v>
      </c>
      <c r="D43" s="72" t="s">
        <v>36</v>
      </c>
      <c r="E43" s="82" t="s">
        <v>6</v>
      </c>
      <c r="F43" s="83"/>
    </row>
    <row r="44" spans="1:6" ht="22.5" customHeight="1">
      <c r="A44" s="73"/>
      <c r="B44" s="73"/>
      <c r="C44" s="73"/>
      <c r="D44" s="84"/>
      <c r="E44" s="1" t="s">
        <v>19</v>
      </c>
      <c r="F44" s="1" t="s">
        <v>7</v>
      </c>
    </row>
    <row r="45" spans="1:6" ht="18.75" customHeight="1">
      <c r="A45" s="2" t="s">
        <v>2</v>
      </c>
      <c r="B45" s="3">
        <v>2</v>
      </c>
      <c r="C45" s="3">
        <v>3</v>
      </c>
      <c r="D45" s="3">
        <v>4</v>
      </c>
      <c r="E45" s="3">
        <v>5</v>
      </c>
      <c r="F45" s="3">
        <v>6</v>
      </c>
    </row>
    <row r="46" spans="1:6" ht="84" customHeight="1">
      <c r="A46" s="33" t="s">
        <v>4</v>
      </c>
      <c r="B46" s="33" t="s">
        <v>54</v>
      </c>
      <c r="C46" s="48" t="s">
        <v>157</v>
      </c>
      <c r="D46" s="40" t="s">
        <v>175</v>
      </c>
      <c r="E46" s="41"/>
      <c r="F46" s="41">
        <v>6400</v>
      </c>
    </row>
    <row r="47" spans="1:6" ht="109.5" customHeight="1">
      <c r="A47" s="33" t="s">
        <v>4</v>
      </c>
      <c r="B47" s="33" t="s">
        <v>54</v>
      </c>
      <c r="C47" s="50" t="s">
        <v>123</v>
      </c>
      <c r="D47" s="40" t="s">
        <v>176</v>
      </c>
      <c r="E47" s="41"/>
      <c r="F47" s="41">
        <v>69375</v>
      </c>
    </row>
    <row r="48" spans="1:6" ht="67.5" customHeight="1">
      <c r="A48" s="7" t="s">
        <v>25</v>
      </c>
      <c r="B48" s="7" t="s">
        <v>26</v>
      </c>
      <c r="C48" s="8" t="s">
        <v>94</v>
      </c>
      <c r="D48" s="8" t="s">
        <v>52</v>
      </c>
      <c r="E48" s="26"/>
      <c r="F48" s="26">
        <v>11800</v>
      </c>
    </row>
    <row r="49" spans="1:6" ht="63" customHeight="1">
      <c r="A49" s="7" t="s">
        <v>5</v>
      </c>
      <c r="B49" s="7" t="s">
        <v>80</v>
      </c>
      <c r="C49" s="8" t="s">
        <v>140</v>
      </c>
      <c r="D49" s="38" t="s">
        <v>177</v>
      </c>
      <c r="E49" s="26">
        <v>447478</v>
      </c>
      <c r="F49" s="26"/>
    </row>
    <row r="50" spans="1:6" ht="63" customHeight="1">
      <c r="A50" s="7" t="s">
        <v>5</v>
      </c>
      <c r="B50" s="7" t="s">
        <v>80</v>
      </c>
      <c r="C50" s="8" t="s">
        <v>141</v>
      </c>
      <c r="D50" s="43" t="s">
        <v>178</v>
      </c>
      <c r="E50" s="26"/>
      <c r="F50" s="26">
        <v>94000</v>
      </c>
    </row>
    <row r="51" spans="1:6" ht="58.5" customHeight="1">
      <c r="A51" s="66" t="s">
        <v>5</v>
      </c>
      <c r="B51" s="66" t="s">
        <v>80</v>
      </c>
      <c r="C51" s="32" t="s">
        <v>92</v>
      </c>
      <c r="D51" s="69" t="s">
        <v>91</v>
      </c>
      <c r="E51" s="61"/>
      <c r="F51" s="61">
        <v>300000</v>
      </c>
    </row>
    <row r="52" spans="1:6" ht="38.25" customHeight="1">
      <c r="A52" s="7" t="s">
        <v>5</v>
      </c>
      <c r="B52" s="7" t="s">
        <v>9</v>
      </c>
      <c r="C52" s="8" t="s">
        <v>10</v>
      </c>
      <c r="D52" s="38" t="s">
        <v>179</v>
      </c>
      <c r="E52" s="26"/>
      <c r="F52" s="26">
        <v>34000</v>
      </c>
    </row>
    <row r="53" spans="1:6" ht="50.25" customHeight="1">
      <c r="A53" s="7" t="s">
        <v>5</v>
      </c>
      <c r="B53" s="7" t="s">
        <v>9</v>
      </c>
      <c r="C53" s="8" t="s">
        <v>115</v>
      </c>
      <c r="D53" s="38" t="s">
        <v>135</v>
      </c>
      <c r="E53" s="26">
        <v>200000</v>
      </c>
      <c r="F53" s="26"/>
    </row>
    <row r="54" spans="1:6" ht="27.75" customHeight="1">
      <c r="A54" s="89" t="s">
        <v>18</v>
      </c>
      <c r="B54" s="90"/>
      <c r="C54" s="91"/>
      <c r="D54" s="20"/>
      <c r="E54" s="22">
        <f>SUM(E6+E7+E8+E9+E10+E11+E12+E13+E14+E15+E16+E17+E18+E19+E20+E21+E25+E26+E27+E28+E29+E30+E31+E32+E33+E34+E35+E36+E37+E38+E39+E40+E41+E42+E46+E47+E48+E49+E50+E51+E52+E53)</f>
        <v>647478</v>
      </c>
      <c r="F54" s="22">
        <f>SUM(F6+F7+F8+F9+F10+F11+F12+F13+F14+F15+F16+F17+F18+F19+F20+F21+F25+F26+F27+F28+F29+F30+F31+F32+F33+F34+F35+F36+F37+F38+F39+F40+F41+F42+F46+F47+F48+F49+F50+F51+F52+F53)</f>
        <v>8452823</v>
      </c>
    </row>
    <row r="55" spans="1:6" ht="29.25" customHeight="1">
      <c r="A55" s="74" t="s">
        <v>11</v>
      </c>
      <c r="B55" s="75"/>
      <c r="C55" s="88"/>
      <c r="D55" s="6"/>
      <c r="E55" s="14"/>
      <c r="F55" s="15"/>
    </row>
    <row r="56" spans="1:6" ht="59.25" customHeight="1">
      <c r="A56" s="7" t="s">
        <v>70</v>
      </c>
      <c r="B56" s="7" t="s">
        <v>85</v>
      </c>
      <c r="C56" s="8" t="s">
        <v>71</v>
      </c>
      <c r="D56" s="38" t="s">
        <v>136</v>
      </c>
      <c r="E56" s="31"/>
      <c r="F56" s="30">
        <f>90000+40000</f>
        <v>130000</v>
      </c>
    </row>
    <row r="57" spans="1:6" ht="58.5" customHeight="1">
      <c r="A57" s="33" t="s">
        <v>76</v>
      </c>
      <c r="B57" s="33" t="s">
        <v>77</v>
      </c>
      <c r="C57" s="34" t="s">
        <v>86</v>
      </c>
      <c r="D57" s="34" t="s">
        <v>137</v>
      </c>
      <c r="E57" s="35"/>
      <c r="F57" s="36">
        <v>60000</v>
      </c>
    </row>
    <row r="58" spans="1:6" ht="57" customHeight="1">
      <c r="A58" s="7" t="s">
        <v>3</v>
      </c>
      <c r="B58" s="7" t="s">
        <v>21</v>
      </c>
      <c r="C58" s="8" t="s">
        <v>46</v>
      </c>
      <c r="D58" s="8" t="s">
        <v>138</v>
      </c>
      <c r="E58" s="26"/>
      <c r="F58" s="26">
        <v>45000</v>
      </c>
    </row>
    <row r="59" spans="1:6" ht="72" customHeight="1">
      <c r="A59" s="5" t="s">
        <v>4</v>
      </c>
      <c r="B59" s="5" t="s">
        <v>22</v>
      </c>
      <c r="C59" s="6" t="s">
        <v>47</v>
      </c>
      <c r="D59" s="6" t="s">
        <v>138</v>
      </c>
      <c r="E59" s="29"/>
      <c r="F59" s="29">
        <v>330000</v>
      </c>
    </row>
    <row r="60" spans="1:6" ht="75.75" customHeight="1">
      <c r="A60" s="7" t="s">
        <v>4</v>
      </c>
      <c r="B60" s="7" t="s">
        <v>22</v>
      </c>
      <c r="C60" s="8" t="s">
        <v>142</v>
      </c>
      <c r="D60" s="8" t="s">
        <v>139</v>
      </c>
      <c r="E60" s="26"/>
      <c r="F60" s="26">
        <v>299000</v>
      </c>
    </row>
    <row r="61" spans="1:6" ht="74.25" customHeight="1">
      <c r="A61" s="7" t="s">
        <v>4</v>
      </c>
      <c r="B61" s="7" t="s">
        <v>23</v>
      </c>
      <c r="C61" s="8" t="s">
        <v>24</v>
      </c>
      <c r="D61" s="8" t="s">
        <v>138</v>
      </c>
      <c r="E61" s="26"/>
      <c r="F61" s="26">
        <f>120000+6170</f>
        <v>126170</v>
      </c>
    </row>
    <row r="62" spans="1:6" ht="62.25" customHeight="1">
      <c r="A62" s="7" t="s">
        <v>25</v>
      </c>
      <c r="B62" s="7" t="s">
        <v>26</v>
      </c>
      <c r="C62" s="8" t="s">
        <v>27</v>
      </c>
      <c r="D62" s="8" t="s">
        <v>138</v>
      </c>
      <c r="E62" s="26"/>
      <c r="F62" s="26">
        <v>66000</v>
      </c>
    </row>
    <row r="63" spans="1:6" ht="71.25" customHeight="1">
      <c r="A63" s="7" t="s">
        <v>25</v>
      </c>
      <c r="B63" s="7" t="s">
        <v>26</v>
      </c>
      <c r="C63" s="8" t="s">
        <v>51</v>
      </c>
      <c r="D63" s="8" t="s">
        <v>52</v>
      </c>
      <c r="E63" s="26">
        <v>40000</v>
      </c>
      <c r="F63" s="26"/>
    </row>
    <row r="64" spans="1:6" ht="68.25" customHeight="1">
      <c r="A64" s="7" t="s">
        <v>25</v>
      </c>
      <c r="B64" s="7" t="s">
        <v>79</v>
      </c>
      <c r="C64" s="8" t="s">
        <v>88</v>
      </c>
      <c r="D64" s="8" t="s">
        <v>138</v>
      </c>
      <c r="E64" s="26"/>
      <c r="F64" s="26">
        <f>10000-6170</f>
        <v>3830</v>
      </c>
    </row>
    <row r="65" spans="1:6" ht="21.75" customHeight="1">
      <c r="A65" s="72" t="s">
        <v>0</v>
      </c>
      <c r="B65" s="72" t="s">
        <v>1</v>
      </c>
      <c r="C65" s="72" t="s">
        <v>20</v>
      </c>
      <c r="D65" s="72" t="s">
        <v>36</v>
      </c>
      <c r="E65" s="82" t="s">
        <v>6</v>
      </c>
      <c r="F65" s="83"/>
    </row>
    <row r="66" spans="1:6" ht="25.5" customHeight="1">
      <c r="A66" s="73"/>
      <c r="B66" s="73"/>
      <c r="C66" s="73"/>
      <c r="D66" s="84"/>
      <c r="E66" s="1" t="s">
        <v>19</v>
      </c>
      <c r="F66" s="1" t="s">
        <v>7</v>
      </c>
    </row>
    <row r="67" spans="1:6" ht="18" customHeight="1">
      <c r="A67" s="2" t="s">
        <v>2</v>
      </c>
      <c r="B67" s="3">
        <v>2</v>
      </c>
      <c r="C67" s="3">
        <v>3</v>
      </c>
      <c r="D67" s="3">
        <v>4</v>
      </c>
      <c r="E67" s="3">
        <v>5</v>
      </c>
      <c r="F67" s="3">
        <v>6</v>
      </c>
    </row>
    <row r="68" spans="1:6" ht="75" customHeight="1">
      <c r="A68" s="7" t="s">
        <v>28</v>
      </c>
      <c r="B68" s="7" t="s">
        <v>29</v>
      </c>
      <c r="C68" s="8" t="s">
        <v>30</v>
      </c>
      <c r="D68" s="8" t="s">
        <v>139</v>
      </c>
      <c r="E68" s="26"/>
      <c r="F68" s="26">
        <v>109000</v>
      </c>
    </row>
    <row r="69" spans="1:6" ht="84.75" customHeight="1">
      <c r="A69" s="33" t="s">
        <v>5</v>
      </c>
      <c r="B69" s="33" t="s">
        <v>31</v>
      </c>
      <c r="C69" s="34" t="s">
        <v>32</v>
      </c>
      <c r="D69" s="34" t="s">
        <v>138</v>
      </c>
      <c r="E69" s="35"/>
      <c r="F69" s="36">
        <v>109902</v>
      </c>
    </row>
    <row r="70" spans="1:6" ht="91.5" customHeight="1">
      <c r="A70" s="7" t="s">
        <v>33</v>
      </c>
      <c r="B70" s="7" t="s">
        <v>34</v>
      </c>
      <c r="C70" s="8" t="s">
        <v>87</v>
      </c>
      <c r="D70" s="8" t="s">
        <v>138</v>
      </c>
      <c r="E70" s="31"/>
      <c r="F70" s="30">
        <f>90000-9902</f>
        <v>80098</v>
      </c>
    </row>
    <row r="71" spans="1:6" ht="51" customHeight="1">
      <c r="A71" s="24">
        <v>801</v>
      </c>
      <c r="B71" s="24">
        <v>80111</v>
      </c>
      <c r="C71" s="51" t="s">
        <v>143</v>
      </c>
      <c r="D71" s="8" t="s">
        <v>41</v>
      </c>
      <c r="E71" s="26">
        <v>2383770</v>
      </c>
      <c r="F71" s="26"/>
    </row>
    <row r="72" spans="1:6" ht="51" customHeight="1">
      <c r="A72" s="24">
        <v>801</v>
      </c>
      <c r="B72" s="24">
        <v>80120</v>
      </c>
      <c r="C72" s="25" t="s">
        <v>58</v>
      </c>
      <c r="D72" s="8" t="s">
        <v>41</v>
      </c>
      <c r="E72" s="26">
        <v>45126</v>
      </c>
      <c r="F72" s="23"/>
    </row>
    <row r="73" spans="1:6" ht="51" customHeight="1">
      <c r="A73" s="24">
        <v>801</v>
      </c>
      <c r="B73" s="24">
        <v>80120</v>
      </c>
      <c r="C73" s="25" t="s">
        <v>144</v>
      </c>
      <c r="D73" s="8" t="s">
        <v>41</v>
      </c>
      <c r="E73" s="26">
        <v>130932</v>
      </c>
      <c r="F73" s="23"/>
    </row>
    <row r="74" spans="1:6" ht="51" customHeight="1">
      <c r="A74" s="24">
        <v>801</v>
      </c>
      <c r="B74" s="24">
        <v>80120</v>
      </c>
      <c r="C74" s="27" t="s">
        <v>145</v>
      </c>
      <c r="D74" s="8" t="s">
        <v>41</v>
      </c>
      <c r="E74" s="23">
        <v>143424</v>
      </c>
      <c r="F74" s="23"/>
    </row>
    <row r="75" spans="1:6" ht="51" customHeight="1">
      <c r="A75" s="24">
        <v>801</v>
      </c>
      <c r="B75" s="24">
        <v>80120</v>
      </c>
      <c r="C75" s="25" t="s">
        <v>146</v>
      </c>
      <c r="D75" s="8" t="s">
        <v>41</v>
      </c>
      <c r="E75" s="26">
        <v>190857</v>
      </c>
      <c r="F75" s="23"/>
    </row>
    <row r="76" spans="1:6" ht="51" customHeight="1">
      <c r="A76" s="24">
        <v>801</v>
      </c>
      <c r="B76" s="24">
        <v>80120</v>
      </c>
      <c r="C76" s="27" t="s">
        <v>147</v>
      </c>
      <c r="D76" s="8" t="s">
        <v>41</v>
      </c>
      <c r="E76" s="26">
        <v>60206</v>
      </c>
      <c r="F76" s="23"/>
    </row>
    <row r="77" spans="1:6" ht="51" customHeight="1">
      <c r="A77" s="24">
        <v>801</v>
      </c>
      <c r="B77" s="24">
        <v>80120</v>
      </c>
      <c r="C77" s="25" t="s">
        <v>56</v>
      </c>
      <c r="D77" s="8" t="s">
        <v>41</v>
      </c>
      <c r="E77" s="26">
        <v>10068</v>
      </c>
      <c r="F77" s="23"/>
    </row>
    <row r="78" spans="1:6" ht="51" customHeight="1">
      <c r="A78" s="24">
        <v>801</v>
      </c>
      <c r="B78" s="24">
        <v>80120</v>
      </c>
      <c r="C78" s="25" t="s">
        <v>63</v>
      </c>
      <c r="D78" s="8" t="s">
        <v>41</v>
      </c>
      <c r="E78" s="26">
        <v>179910</v>
      </c>
      <c r="F78" s="23"/>
    </row>
    <row r="79" spans="1:6" ht="51" customHeight="1">
      <c r="A79" s="24">
        <v>801</v>
      </c>
      <c r="B79" s="24">
        <v>80120</v>
      </c>
      <c r="C79" s="25" t="s">
        <v>148</v>
      </c>
      <c r="D79" s="8" t="s">
        <v>41</v>
      </c>
      <c r="E79" s="26">
        <v>37807</v>
      </c>
      <c r="F79" s="23"/>
    </row>
    <row r="80" spans="1:6" ht="51" customHeight="1">
      <c r="A80" s="24">
        <v>801</v>
      </c>
      <c r="B80" s="24">
        <v>80120</v>
      </c>
      <c r="C80" s="25" t="s">
        <v>48</v>
      </c>
      <c r="D80" s="8" t="s">
        <v>41</v>
      </c>
      <c r="E80" s="26">
        <v>11422</v>
      </c>
      <c r="F80" s="23"/>
    </row>
    <row r="81" spans="1:6" ht="51" customHeight="1">
      <c r="A81" s="24">
        <v>801</v>
      </c>
      <c r="B81" s="24">
        <v>80120</v>
      </c>
      <c r="C81" s="25" t="s">
        <v>149</v>
      </c>
      <c r="D81" s="8" t="s">
        <v>41</v>
      </c>
      <c r="E81" s="26">
        <v>13063</v>
      </c>
      <c r="F81" s="23"/>
    </row>
    <row r="82" spans="1:6" ht="51" customHeight="1">
      <c r="A82" s="24">
        <v>801</v>
      </c>
      <c r="B82" s="24">
        <v>80120</v>
      </c>
      <c r="C82" s="25" t="s">
        <v>59</v>
      </c>
      <c r="D82" s="8" t="s">
        <v>41</v>
      </c>
      <c r="E82" s="26">
        <v>249757</v>
      </c>
      <c r="F82" s="23"/>
    </row>
    <row r="83" spans="1:6" ht="51" customHeight="1">
      <c r="A83" s="24">
        <v>801</v>
      </c>
      <c r="B83" s="24">
        <v>80120</v>
      </c>
      <c r="C83" s="25" t="s">
        <v>12</v>
      </c>
      <c r="D83" s="8" t="s">
        <v>41</v>
      </c>
      <c r="E83" s="26">
        <f>801038-50000</f>
        <v>751038</v>
      </c>
      <c r="F83" s="23"/>
    </row>
    <row r="84" spans="1:6" ht="48" customHeight="1">
      <c r="A84" s="24">
        <v>801</v>
      </c>
      <c r="B84" s="24">
        <v>80120</v>
      </c>
      <c r="C84" s="27" t="s">
        <v>150</v>
      </c>
      <c r="D84" s="8" t="s">
        <v>41</v>
      </c>
      <c r="E84" s="26">
        <v>51973</v>
      </c>
      <c r="F84" s="42"/>
    </row>
    <row r="85" spans="1:6" ht="48" customHeight="1">
      <c r="A85" s="24">
        <v>801</v>
      </c>
      <c r="B85" s="24">
        <v>80120</v>
      </c>
      <c r="C85" s="25" t="s">
        <v>151</v>
      </c>
      <c r="D85" s="8" t="s">
        <v>41</v>
      </c>
      <c r="E85" s="26">
        <v>11125</v>
      </c>
      <c r="F85" s="23"/>
    </row>
    <row r="86" spans="1:6" ht="46.5" customHeight="1">
      <c r="A86" s="24">
        <v>801</v>
      </c>
      <c r="B86" s="24">
        <v>80120</v>
      </c>
      <c r="C86" s="25" t="s">
        <v>13</v>
      </c>
      <c r="D86" s="8" t="s">
        <v>41</v>
      </c>
      <c r="E86" s="26">
        <v>108530</v>
      </c>
      <c r="F86" s="23"/>
    </row>
    <row r="87" spans="1:6" ht="46.5" customHeight="1">
      <c r="A87" s="24">
        <v>801</v>
      </c>
      <c r="B87" s="24">
        <v>80120</v>
      </c>
      <c r="C87" s="25" t="s">
        <v>152</v>
      </c>
      <c r="D87" s="8" t="s">
        <v>41</v>
      </c>
      <c r="E87" s="26">
        <v>176394</v>
      </c>
      <c r="F87" s="23"/>
    </row>
    <row r="88" spans="1:6" ht="54" customHeight="1">
      <c r="A88" s="24">
        <v>801</v>
      </c>
      <c r="B88" s="24">
        <v>80120</v>
      </c>
      <c r="C88" s="25" t="s">
        <v>55</v>
      </c>
      <c r="D88" s="8" t="s">
        <v>41</v>
      </c>
      <c r="E88" s="26">
        <v>65545</v>
      </c>
      <c r="F88" s="23"/>
    </row>
    <row r="89" spans="1:6" ht="18.75" customHeight="1">
      <c r="A89" s="72" t="s">
        <v>0</v>
      </c>
      <c r="B89" s="72" t="s">
        <v>1</v>
      </c>
      <c r="C89" s="72" t="s">
        <v>20</v>
      </c>
      <c r="D89" s="72" t="s">
        <v>36</v>
      </c>
      <c r="E89" s="82" t="s">
        <v>6</v>
      </c>
      <c r="F89" s="83"/>
    </row>
    <row r="90" spans="1:6" ht="20.25" customHeight="1">
      <c r="A90" s="73"/>
      <c r="B90" s="73"/>
      <c r="C90" s="73"/>
      <c r="D90" s="84"/>
      <c r="E90" s="1" t="s">
        <v>19</v>
      </c>
      <c r="F90" s="1" t="s">
        <v>7</v>
      </c>
    </row>
    <row r="91" spans="1:6" ht="20.25" customHeight="1">
      <c r="A91" s="2" t="s">
        <v>2</v>
      </c>
      <c r="B91" s="3">
        <v>2</v>
      </c>
      <c r="C91" s="3">
        <v>3</v>
      </c>
      <c r="D91" s="3">
        <v>4</v>
      </c>
      <c r="E91" s="3">
        <v>5</v>
      </c>
      <c r="F91" s="3">
        <v>6</v>
      </c>
    </row>
    <row r="92" spans="1:6" ht="54" customHeight="1">
      <c r="A92" s="24">
        <v>801</v>
      </c>
      <c r="B92" s="24">
        <v>80123</v>
      </c>
      <c r="C92" s="27" t="s">
        <v>153</v>
      </c>
      <c r="D92" s="8" t="s">
        <v>41</v>
      </c>
      <c r="E92" s="26">
        <f>240408+30000</f>
        <v>270408</v>
      </c>
      <c r="F92" s="23"/>
    </row>
    <row r="93" spans="1:6" ht="46.5" customHeight="1">
      <c r="A93" s="24">
        <v>801</v>
      </c>
      <c r="B93" s="24">
        <v>80130</v>
      </c>
      <c r="C93" s="27" t="s">
        <v>154</v>
      </c>
      <c r="D93" s="8" t="s">
        <v>41</v>
      </c>
      <c r="E93" s="26">
        <v>187639</v>
      </c>
      <c r="F93" s="23"/>
    </row>
    <row r="94" spans="1:6" ht="46.5" customHeight="1">
      <c r="A94" s="24">
        <v>801</v>
      </c>
      <c r="B94" s="24">
        <v>80130</v>
      </c>
      <c r="C94" s="25" t="s">
        <v>119</v>
      </c>
      <c r="D94" s="8" t="s">
        <v>41</v>
      </c>
      <c r="E94" s="26">
        <v>977092</v>
      </c>
      <c r="F94" s="23"/>
    </row>
    <row r="95" spans="1:6" ht="46.5" customHeight="1">
      <c r="A95" s="24">
        <v>801</v>
      </c>
      <c r="B95" s="24">
        <v>80130</v>
      </c>
      <c r="C95" s="25" t="s">
        <v>14</v>
      </c>
      <c r="D95" s="8" t="s">
        <v>41</v>
      </c>
      <c r="E95" s="26">
        <v>972684</v>
      </c>
      <c r="F95" s="23"/>
    </row>
    <row r="96" spans="1:6" ht="46.5" customHeight="1">
      <c r="A96" s="24">
        <v>801</v>
      </c>
      <c r="B96" s="24">
        <v>80130</v>
      </c>
      <c r="C96" s="25" t="s">
        <v>15</v>
      </c>
      <c r="D96" s="8" t="s">
        <v>41</v>
      </c>
      <c r="E96" s="26">
        <v>19146</v>
      </c>
      <c r="F96" s="23"/>
    </row>
    <row r="97" spans="1:6" ht="46.5" customHeight="1">
      <c r="A97" s="24">
        <v>801</v>
      </c>
      <c r="B97" s="24">
        <v>80130</v>
      </c>
      <c r="C97" s="25" t="s">
        <v>64</v>
      </c>
      <c r="D97" s="8" t="s">
        <v>41</v>
      </c>
      <c r="E97" s="26">
        <v>90255</v>
      </c>
      <c r="F97" s="23"/>
    </row>
    <row r="98" spans="1:6" ht="46.5" customHeight="1">
      <c r="A98" s="59">
        <v>801</v>
      </c>
      <c r="B98" s="59">
        <v>80130</v>
      </c>
      <c r="C98" s="60" t="s">
        <v>50</v>
      </c>
      <c r="D98" s="32" t="s">
        <v>41</v>
      </c>
      <c r="E98" s="61">
        <v>108060</v>
      </c>
      <c r="F98" s="23"/>
    </row>
    <row r="99" spans="1:6" ht="46.5" customHeight="1">
      <c r="A99" s="24">
        <v>801</v>
      </c>
      <c r="B99" s="24">
        <v>80130</v>
      </c>
      <c r="C99" s="25" t="s">
        <v>49</v>
      </c>
      <c r="D99" s="8" t="s">
        <v>41</v>
      </c>
      <c r="E99" s="26">
        <v>66232</v>
      </c>
      <c r="F99" s="23"/>
    </row>
    <row r="100" spans="1:6" ht="46.5" customHeight="1">
      <c r="A100" s="24">
        <v>801</v>
      </c>
      <c r="B100" s="24">
        <v>80130</v>
      </c>
      <c r="C100" s="25" t="s">
        <v>60</v>
      </c>
      <c r="D100" s="8" t="s">
        <v>41</v>
      </c>
      <c r="E100" s="26">
        <v>126940</v>
      </c>
      <c r="F100" s="23"/>
    </row>
    <row r="101" spans="1:6" ht="46.5" customHeight="1">
      <c r="A101" s="24">
        <v>801</v>
      </c>
      <c r="B101" s="24">
        <v>80130</v>
      </c>
      <c r="C101" s="27" t="s">
        <v>81</v>
      </c>
      <c r="D101" s="8" t="s">
        <v>41</v>
      </c>
      <c r="E101" s="26">
        <v>7398</v>
      </c>
      <c r="F101" s="23"/>
    </row>
    <row r="102" spans="1:6" ht="46.5" customHeight="1">
      <c r="A102" s="24">
        <v>801</v>
      </c>
      <c r="B102" s="24">
        <v>80130</v>
      </c>
      <c r="C102" s="25" t="s">
        <v>155</v>
      </c>
      <c r="D102" s="8" t="s">
        <v>41</v>
      </c>
      <c r="E102" s="26">
        <v>85680</v>
      </c>
      <c r="F102" s="23"/>
    </row>
    <row r="103" spans="1:6" ht="46.5" customHeight="1">
      <c r="A103" s="24">
        <v>854</v>
      </c>
      <c r="B103" s="24">
        <v>85403</v>
      </c>
      <c r="C103" s="25" t="s">
        <v>16</v>
      </c>
      <c r="D103" s="8" t="s">
        <v>41</v>
      </c>
      <c r="E103" s="26">
        <f>1311960-80000</f>
        <v>1231960</v>
      </c>
      <c r="F103" s="23"/>
    </row>
    <row r="104" spans="1:6" ht="46.5" customHeight="1">
      <c r="A104" s="24">
        <v>854</v>
      </c>
      <c r="B104" s="24">
        <v>85403</v>
      </c>
      <c r="C104" s="25" t="s">
        <v>17</v>
      </c>
      <c r="D104" s="8" t="s">
        <v>41</v>
      </c>
      <c r="E104" s="23">
        <v>623181</v>
      </c>
      <c r="F104" s="23"/>
    </row>
    <row r="105" spans="1:6" ht="48" customHeight="1">
      <c r="A105" s="62">
        <v>854</v>
      </c>
      <c r="B105" s="62">
        <v>85406</v>
      </c>
      <c r="C105" s="63" t="s">
        <v>156</v>
      </c>
      <c r="D105" s="64" t="s">
        <v>41</v>
      </c>
      <c r="E105" s="65">
        <f>205948+90000</f>
        <v>295948</v>
      </c>
      <c r="F105" s="23"/>
    </row>
    <row r="106" spans="1:6" ht="48" customHeight="1">
      <c r="A106" s="24">
        <v>854</v>
      </c>
      <c r="B106" s="24">
        <v>85410</v>
      </c>
      <c r="C106" s="27" t="s">
        <v>82</v>
      </c>
      <c r="D106" s="8" t="s">
        <v>41</v>
      </c>
      <c r="E106" s="26">
        <v>20184</v>
      </c>
      <c r="F106" s="23"/>
    </row>
    <row r="107" spans="1:6" ht="48" customHeight="1">
      <c r="A107" s="24">
        <v>854</v>
      </c>
      <c r="B107" s="24">
        <v>85419</v>
      </c>
      <c r="C107" s="25" t="s">
        <v>65</v>
      </c>
      <c r="D107" s="8" t="s">
        <v>41</v>
      </c>
      <c r="E107" s="26">
        <f>1198425+3500</f>
        <v>1201925</v>
      </c>
      <c r="F107" s="23"/>
    </row>
    <row r="108" spans="1:6" ht="48" customHeight="1">
      <c r="A108" s="24">
        <v>854</v>
      </c>
      <c r="B108" s="24">
        <v>85421</v>
      </c>
      <c r="C108" s="25" t="s">
        <v>83</v>
      </c>
      <c r="D108" s="8" t="s">
        <v>41</v>
      </c>
      <c r="E108" s="26">
        <f>5031540+1044371-13500</f>
        <v>6062411</v>
      </c>
      <c r="F108" s="23"/>
    </row>
    <row r="109" spans="1:6" ht="30" customHeight="1">
      <c r="A109" s="79" t="s">
        <v>18</v>
      </c>
      <c r="B109" s="80"/>
      <c r="C109" s="81"/>
      <c r="D109" s="18"/>
      <c r="E109" s="11">
        <f>SUM(E56+E57+E58+E59+E60+E61+E62+E63+E64+E68+E69+E70+E71+E72+E73+E74+E75+E76+E77+E78+E79+E80+E81+E82+E83+E84+E85+E86+E87+E88+E92+E93+E94+E95+E96+E97+E98+E99+E100+E101+E102+E103+E104+E105+E106+E107+E108)</f>
        <v>17008090</v>
      </c>
      <c r="F109" s="11">
        <f>SUM(F56+F57+F58+F59+F60+F61+F62+F63+F64+F68+F69+F70+F71+F72+F73+F74+F75+F76+F77+F78+F79+F80+F81+F82+F83+F84+F85+F86+F87+F88+F92+F93+F94+F95+F96+F97+F98+F99+F100+F101+F102+F103+F104+F105+F106+F107+F108)</f>
        <v>1359000</v>
      </c>
    </row>
    <row r="110" spans="1:6" ht="30" customHeight="1">
      <c r="A110" s="85" t="s">
        <v>35</v>
      </c>
      <c r="B110" s="86"/>
      <c r="C110" s="87"/>
      <c r="D110" s="19"/>
      <c r="E110" s="11">
        <f>SUM(E54+E109)</f>
        <v>17655568</v>
      </c>
      <c r="F110" s="11">
        <f>SUM(F54+F109)</f>
        <v>9811823</v>
      </c>
    </row>
    <row r="111" spans="1:5" ht="12.75">
      <c r="A111" s="9"/>
      <c r="B111" s="9"/>
      <c r="C111" s="9"/>
      <c r="D111" s="9"/>
      <c r="E111" s="10"/>
    </row>
    <row r="112" spans="1:5" ht="12.75">
      <c r="A112" s="9"/>
      <c r="B112" s="9"/>
      <c r="C112" s="9"/>
      <c r="D112" s="9"/>
      <c r="E112" s="10"/>
    </row>
    <row r="113" spans="1:5" ht="12.75">
      <c r="A113" s="9"/>
      <c r="B113" s="9"/>
      <c r="C113" s="9"/>
      <c r="D113" s="9"/>
      <c r="E113" s="10"/>
    </row>
    <row r="114" spans="1:5" ht="128.25" customHeight="1">
      <c r="A114" s="9"/>
      <c r="B114" s="9"/>
      <c r="C114" s="9"/>
      <c r="D114" s="9"/>
      <c r="E114" s="10"/>
    </row>
    <row r="115" spans="1:5" ht="110.25" customHeight="1">
      <c r="A115" s="9"/>
      <c r="B115" s="9"/>
      <c r="C115" s="9"/>
      <c r="D115" s="9"/>
      <c r="E115" s="9"/>
    </row>
    <row r="116" spans="1:5" ht="12.75">
      <c r="A116" s="9"/>
      <c r="B116" s="9"/>
      <c r="C116" s="9"/>
      <c r="D116" s="9"/>
      <c r="E116" s="9"/>
    </row>
    <row r="117" spans="1:6" ht="12.75">
      <c r="A117" s="78"/>
      <c r="B117" s="78"/>
      <c r="C117" s="78"/>
      <c r="D117" s="78"/>
      <c r="E117" s="78"/>
      <c r="F117" s="78"/>
    </row>
    <row r="130" spans="1:7" ht="12.75">
      <c r="A130" s="77"/>
      <c r="B130" s="77"/>
      <c r="C130" s="77"/>
      <c r="D130" s="77"/>
      <c r="E130" s="77"/>
      <c r="F130" s="77"/>
      <c r="G130" s="28"/>
    </row>
  </sheetData>
  <sheetProtection/>
  <mergeCells count="33">
    <mergeCell ref="D43:D44"/>
    <mergeCell ref="E43:F43"/>
    <mergeCell ref="D22:D23"/>
    <mergeCell ref="D65:D66"/>
    <mergeCell ref="E65:F65"/>
    <mergeCell ref="A43:A44"/>
    <mergeCell ref="C65:C66"/>
    <mergeCell ref="A110:C110"/>
    <mergeCell ref="A55:C55"/>
    <mergeCell ref="E2:F2"/>
    <mergeCell ref="D2:D3"/>
    <mergeCell ref="C2:C3"/>
    <mergeCell ref="A54:C54"/>
    <mergeCell ref="C43:C44"/>
    <mergeCell ref="B43:B44"/>
    <mergeCell ref="A65:A66"/>
    <mergeCell ref="B65:B66"/>
    <mergeCell ref="A130:F130"/>
    <mergeCell ref="A117:F117"/>
    <mergeCell ref="A109:C109"/>
    <mergeCell ref="A89:A90"/>
    <mergeCell ref="B89:B90"/>
    <mergeCell ref="E22:F22"/>
    <mergeCell ref="C89:C90"/>
    <mergeCell ref="D89:D90"/>
    <mergeCell ref="E89:F89"/>
    <mergeCell ref="A22:A23"/>
    <mergeCell ref="A1:F1"/>
    <mergeCell ref="A2:A3"/>
    <mergeCell ref="A5:C5"/>
    <mergeCell ref="B2:B3"/>
    <mergeCell ref="B22:B23"/>
    <mergeCell ref="C22:C23"/>
  </mergeCells>
  <printOptions horizontalCentered="1"/>
  <pageMargins left="0.1968503937007874" right="0.3937007874015748" top="1.6535433070866143" bottom="0.984251968503937" header="0.5118110236220472" footer="0.5118110236220472"/>
  <pageSetup horizontalDpi="300" verticalDpi="300" orientation="portrait" paperSize="9" scale="52" r:id="rId1"/>
  <headerFooter alignWithMargins="0">
    <oddHeader>&amp;R&amp;9Załącznik Nr 1
do Uchwały Rady Powiatu Wołomińskiego Nr XXXIV-374/2013
z dnia  22.10.2013 r.</oddHeader>
  </headerFooter>
  <rowBreaks count="4" manualBreakCount="4">
    <brk id="21" max="5" man="1"/>
    <brk id="42" max="5" man="1"/>
    <brk id="64" max="5" man="1"/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2013-10-25T12:50:49Z</cp:lastPrinted>
  <dcterms:created xsi:type="dcterms:W3CDTF">2008-02-05T13:39:36Z</dcterms:created>
  <dcterms:modified xsi:type="dcterms:W3CDTF">2013-10-25T12:50:59Z</dcterms:modified>
  <cp:category/>
  <cp:version/>
  <cp:contentType/>
  <cp:contentStatus/>
</cp:coreProperties>
</file>